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"/>
    </mc:Choice>
  </mc:AlternateContent>
  <xr:revisionPtr revIDLastSave="0" documentId="13_ncr:11_{4075C793-78E4-A748-A1A9-7EC8E8C4A01A}" xr6:coauthVersionLast="47" xr6:coauthVersionMax="47" xr10:uidLastSave="{00000000-0000-0000-0000-000000000000}"/>
  <bookViews>
    <workbookView xWindow="-20" yWindow="760" windowWidth="34560" windowHeight="19940" xr2:uid="{6F516DD7-82C8-4B47-90E3-DAFAB91C803B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3" l="1"/>
  <c r="O7" i="3" s="1"/>
  <c r="O8" i="3" s="1"/>
  <c r="O9" i="3" s="1"/>
  <c r="O10" i="3" s="1"/>
  <c r="O11" i="3" s="1"/>
  <c r="O12" i="3" s="1"/>
  <c r="O13" i="3" s="1"/>
  <c r="O14" i="3" s="1"/>
  <c r="K7" i="3"/>
  <c r="K8" i="3"/>
  <c r="G19" i="3"/>
  <c r="G3" i="3"/>
  <c r="K6" i="3" s="1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K3" i="3" l="1"/>
  <c r="P5" i="3" s="1"/>
</calcChain>
</file>

<file path=xl/sharedStrings.xml><?xml version="1.0" encoding="utf-8"?>
<sst xmlns="http://schemas.openxmlformats.org/spreadsheetml/2006/main" count="61" uniqueCount="33">
  <si>
    <t>שם קורס</t>
  </si>
  <si>
    <t>נ.ז.</t>
  </si>
  <si>
    <t>ציון</t>
  </si>
  <si>
    <t>קטגוריה</t>
  </si>
  <si>
    <t>שנה</t>
  </si>
  <si>
    <t>מבוא למיקרו כלכלה</t>
  </si>
  <si>
    <t>מבוא למאקרו כלכלה</t>
  </si>
  <si>
    <t>תורת המחירים א</t>
  </si>
  <si>
    <t>תורת המחירים ב</t>
  </si>
  <si>
    <t>מאקרו א</t>
  </si>
  <si>
    <t>מאקרו ב</t>
  </si>
  <si>
    <t>מימון א</t>
  </si>
  <si>
    <t>מימון ב</t>
  </si>
  <si>
    <t>יישומי מחשב לכלכלנים</t>
  </si>
  <si>
    <t>מתמטיקה לכלכלנים א</t>
  </si>
  <si>
    <t>מתמטיקה לכלכלנים ב</t>
  </si>
  <si>
    <t>סטטיסטיקה א</t>
  </si>
  <si>
    <t>סטטיסטיקה ב</t>
  </si>
  <si>
    <t>מכשירים פיננסים</t>
  </si>
  <si>
    <t>ניתוח ניירות ערך</t>
  </si>
  <si>
    <t>מימון ג</t>
  </si>
  <si>
    <t>כלכלה</t>
  </si>
  <si>
    <t>מימון</t>
  </si>
  <si>
    <t>אקסל</t>
  </si>
  <si>
    <t>מתמטיקה</t>
  </si>
  <si>
    <t>סטטיסטיקה</t>
  </si>
  <si>
    <t>א</t>
  </si>
  <si>
    <t>ב</t>
  </si>
  <si>
    <t>ג</t>
  </si>
  <si>
    <t>ממוצע תואר</t>
  </si>
  <si>
    <t>מערכות מידע</t>
  </si>
  <si>
    <t>מערכות בינה עסקית</t>
  </si>
  <si>
    <t>ציון מתוקן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</si>
</sst>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"/>
  </numFmts>
  <fonts count="4">
    <font>
      <sz val="22"/>
      <color theme="1"/>
      <name val="AlmoniDLAAA"/>
      <family val="2"/>
    </font>
    <font>
      <b/>
      <sz val="22"/>
      <color theme="1"/>
      <name val="AlmoniDLAAA"/>
    </font>
    <font>
      <b/>
      <u/>
      <sz val="22"/>
      <color theme="1"/>
      <name val="AlmoniDLAAA"/>
    </font>
    <font>
      <i/>
      <sz val="22"/>
      <color theme="0" tint="-0.249977111117893"/>
      <name val="AlmoniDLAAA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NumberFormat="1" applyFill="1" applyAlignment="1">
      <alignment horizontal="center"/>
    </xf>
    <xf numFmtId="0" fontId="0" fillId="2" borderId="11" xfId="0" applyFill="1" applyBorder="1" applyAlignment="1">
      <alignment horizontal="center"/>
    </xf>
    <xf numFmtId="169" fontId="0" fillId="2" borderId="12" xfId="0" applyNumberForma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69" fontId="0" fillId="2" borderId="6" xfId="0" applyNumberFormat="1" applyFill="1" applyBorder="1" applyAlignment="1">
      <alignment horizontal="center"/>
    </xf>
    <xf numFmtId="169" fontId="0" fillId="2" borderId="8" xfId="0" applyNumberFormat="1" applyFill="1" applyBorder="1" applyAlignment="1">
      <alignment horizontal="center"/>
    </xf>
    <xf numFmtId="169" fontId="0" fillId="2" borderId="10" xfId="0" applyNumberFormat="1" applyFill="1" applyBorder="1" applyAlignment="1">
      <alignment horizontal="center"/>
    </xf>
    <xf numFmtId="0" fontId="2" fillId="0" borderId="0" xfId="0" applyFont="1" applyAlignment="1">
      <alignment horizontal="center"/>
    </xf>
    <xf numFmtId="169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8">
    <dxf>
      <numFmt numFmtId="0" formatCode="General"/>
      <fill>
        <patternFill patternType="solid">
          <fgColor indexed="64"/>
          <bgColor theme="7" tint="0.59999389629810485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2"/>
        <color theme="1"/>
        <name val="AlmoniDLAAA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4476A1"/>
      <color rgb="FF00E0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lumMod val="45000"/>
                    <a:lumOff val="55000"/>
                    <a:alpha val="95257"/>
                  </a:schemeClr>
                </a:gs>
                <a:gs pos="0">
                  <a:srgbClr val="00B050"/>
                </a:gs>
                <a:gs pos="100000">
                  <a:srgbClr val="00E06C"/>
                </a:gs>
              </a:gsLst>
              <a:lin ang="5400000" scaled="1"/>
            </a:gradFill>
            <a:ln>
              <a:solidFill>
                <a:schemeClr val="accent1">
                  <a:shade val="15000"/>
                </a:schemeClr>
              </a:solidFill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chemeClr val="lt1"/>
                    </a:solidFill>
                    <a:latin typeface="Almoni DL AAA" panose="020B0500000000020004" pitchFamily="34" charset="-79"/>
                    <a:ea typeface="+mn-ea"/>
                    <a:cs typeface="Almoni DL AAA" panose="020B0500000000020004" pitchFamily="34" charset="-79"/>
                  </a:defRPr>
                </a:pPr>
                <a:endParaRPr lang="en-IL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Sheet3!$J$6:$J$8</c:f>
              <c:strCache>
                <c:ptCount val="3"/>
                <c:pt idx="0">
                  <c:v>א</c:v>
                </c:pt>
                <c:pt idx="1">
                  <c:v>ב</c:v>
                </c:pt>
                <c:pt idx="2">
                  <c:v>ג</c:v>
                </c:pt>
              </c:strCache>
            </c:strRef>
          </c:cat>
          <c:val>
            <c:numRef>
              <c:f>Sheet3!$K$6:$K$8</c:f>
              <c:numCache>
                <c:formatCode>0.0</c:formatCode>
                <c:ptCount val="3"/>
                <c:pt idx="0">
                  <c:v>94.038461538461533</c:v>
                </c:pt>
                <c:pt idx="1">
                  <c:v>83.05263157894737</c:v>
                </c:pt>
                <c:pt idx="2">
                  <c:v>82.714285714285708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87-CC4E-BC8C-D1275CD478E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76"/>
        <c:overlap val="-10"/>
        <c:axId val="36247712"/>
        <c:axId val="262221200"/>
      </c:barChart>
      <c:catAx>
        <c:axId val="36247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IL"/>
          </a:p>
        </c:txPr>
        <c:crossAx val="262221200"/>
        <c:crosses val="autoZero"/>
        <c:auto val="1"/>
        <c:lblAlgn val="ctr"/>
        <c:lblOffset val="100"/>
        <c:noMultiLvlLbl val="0"/>
      </c:catAx>
      <c:valAx>
        <c:axId val="262221200"/>
        <c:scaling>
          <c:orientation val="minMax"/>
        </c:scaling>
        <c:delete val="1"/>
        <c:axPos val="l"/>
        <c:numFmt formatCode="0.0" sourceLinked="1"/>
        <c:majorTickMark val="none"/>
        <c:minorTickMark val="none"/>
        <c:tickLblPos val="nextTo"/>
        <c:crossAx val="36247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I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558800</xdr:colOff>
      <xdr:row>8</xdr:row>
      <xdr:rowOff>101600</xdr:rowOff>
    </xdr:from>
    <xdr:to>
      <xdr:col>12</xdr:col>
      <xdr:colOff>342900</xdr:colOff>
      <xdr:row>18</xdr:row>
      <xdr:rowOff>292100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478AD3C-6A8E-964A-8577-424CDAB7BE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840946</xdr:colOff>
      <xdr:row>2</xdr:row>
      <xdr:rowOff>15789</xdr:rowOff>
    </xdr:from>
    <xdr:to>
      <xdr:col>17</xdr:col>
      <xdr:colOff>15446</xdr:colOff>
      <xdr:row>3</xdr:row>
      <xdr:rowOff>287294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9BCA371-F0D2-28B8-902F-E5880071CFE1}"/>
            </a:ext>
          </a:extLst>
        </xdr:cNvPr>
        <xdr:cNvSpPr txBox="1"/>
      </xdr:nvSpPr>
      <xdr:spPr>
        <a:xfrm>
          <a:off x="33145371311" y="719438"/>
          <a:ext cx="5833419" cy="6319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1"/>
          <a:r>
            <a:rPr lang="he-IL" sz="2800">
              <a:solidFill>
                <a:srgbClr val="00B050"/>
              </a:solidFill>
              <a:effectLst>
                <a:reflection blurRad="6350" stA="55000" endA="300" endPos="45500" dir="5400000" sy="-100000" algn="bl" rotWithShape="0"/>
              </a:effectLst>
              <a:latin typeface="Almoni DL AAA" panose="020B0500000000020004" pitchFamily="34" charset="-79"/>
              <a:cs typeface="Almoni DL AAA" panose="020B0500000000020004" pitchFamily="34" charset="-79"/>
            </a:rPr>
            <a:t>השפעת</a:t>
          </a:r>
          <a:r>
            <a:rPr lang="he-IL" sz="2800" baseline="0">
              <a:solidFill>
                <a:srgbClr val="00B050"/>
              </a:solidFill>
              <a:effectLst>
                <a:reflection blurRad="6350" stA="55000" endA="300" endPos="45500" dir="5400000" sy="-100000" algn="bl" rotWithShape="0"/>
              </a:effectLst>
              <a:latin typeface="Almoni DL AAA" panose="020B0500000000020004" pitchFamily="34" charset="-79"/>
              <a:cs typeface="Almoni DL AAA" panose="020B0500000000020004" pitchFamily="34" charset="-79"/>
            </a:rPr>
            <a:t> שינוי בציון מבחן על הממוצע תואר</a:t>
          </a:r>
          <a:endParaRPr lang="en-US" sz="2800">
            <a:solidFill>
              <a:srgbClr val="00B050"/>
            </a:solidFill>
            <a:effectLst>
              <a:reflection blurRad="6350" stA="55000" endA="300" endPos="45500" dir="5400000" sy="-100000" algn="bl" rotWithShape="0"/>
            </a:effectLst>
            <a:latin typeface="Almoni DL AAA" panose="020B0500000000020004" pitchFamily="34" charset="-79"/>
            <a:cs typeface="Almoni DL AAA" panose="020B0500000000020004" pitchFamily="34" charset="-79"/>
          </a:endParaRPr>
        </a:p>
      </xdr:txBody>
    </xdr:sp>
    <xdr:clientData/>
  </xdr:twoCellAnchor>
  <xdr:twoCellAnchor>
    <xdr:from>
      <xdr:col>8</xdr:col>
      <xdr:colOff>1485900</xdr:colOff>
      <xdr:row>0</xdr:row>
      <xdr:rowOff>63500</xdr:rowOff>
    </xdr:from>
    <xdr:to>
      <xdr:col>11</xdr:col>
      <xdr:colOff>1219200</xdr:colOff>
      <xdr:row>1</xdr:row>
      <xdr:rowOff>342900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5DDFB54F-6051-A049-85B2-FFFA523224D7}"/>
            </a:ext>
          </a:extLst>
        </xdr:cNvPr>
        <xdr:cNvSpPr txBox="1"/>
      </xdr:nvSpPr>
      <xdr:spPr>
        <a:xfrm>
          <a:off x="33266875300" y="63500"/>
          <a:ext cx="5829300" cy="622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1"/>
          <a:r>
            <a:rPr lang="he-IL" sz="2800">
              <a:solidFill>
                <a:srgbClr val="00B050"/>
              </a:solidFill>
              <a:effectLst>
                <a:reflection blurRad="6350" stA="55000" endA="300" endPos="45500" dir="5400000" sy="-100000" algn="bl" rotWithShape="0"/>
              </a:effectLst>
              <a:latin typeface="Almoni DL AAA" panose="020B0500000000020004" pitchFamily="34" charset="-79"/>
              <a:cs typeface="Almoni DL AAA" panose="020B0500000000020004" pitchFamily="34" charset="-79"/>
            </a:rPr>
            <a:t>חישובי ממוצעים</a:t>
          </a:r>
          <a:endParaRPr lang="en-US" sz="2800">
            <a:solidFill>
              <a:srgbClr val="00B050"/>
            </a:solidFill>
            <a:effectLst>
              <a:reflection blurRad="6350" stA="55000" endA="300" endPos="45500" dir="5400000" sy="-100000" algn="bl" rotWithShape="0"/>
            </a:effectLst>
            <a:latin typeface="Almoni DL AAA" panose="020B0500000000020004" pitchFamily="34" charset="-79"/>
            <a:cs typeface="Almoni DL AAA" panose="020B0500000000020004" pitchFamily="34" charset="-79"/>
          </a:endParaRPr>
        </a:p>
      </xdr:txBody>
    </xdr:sp>
    <xdr:clientData/>
  </xdr:twoCellAnchor>
  <xdr:twoCellAnchor>
    <xdr:from>
      <xdr:col>8</xdr:col>
      <xdr:colOff>1168400</xdr:colOff>
      <xdr:row>3</xdr:row>
      <xdr:rowOff>114300</xdr:rowOff>
    </xdr:from>
    <xdr:to>
      <xdr:col>11</xdr:col>
      <xdr:colOff>901700</xdr:colOff>
      <xdr:row>5</xdr:row>
      <xdr:rowOff>25400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4BC16EF-3A95-2A48-A546-E9FF0B275FA5}"/>
            </a:ext>
          </a:extLst>
        </xdr:cNvPr>
        <xdr:cNvSpPr txBox="1"/>
      </xdr:nvSpPr>
      <xdr:spPr>
        <a:xfrm>
          <a:off x="33267192800" y="1168400"/>
          <a:ext cx="5829300" cy="622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1"/>
          <a:r>
            <a:rPr lang="he-IL" sz="2800">
              <a:solidFill>
                <a:srgbClr val="00B050"/>
              </a:solidFill>
              <a:effectLst>
                <a:reflection blurRad="6350" stA="55000" endA="300" endPos="45500" dir="5400000" sy="-100000" algn="bl" rotWithShape="0"/>
              </a:effectLst>
              <a:latin typeface="Almoni DL AAA" panose="020B0500000000020004" pitchFamily="34" charset="-79"/>
              <a:cs typeface="Almoni DL AAA" panose="020B0500000000020004" pitchFamily="34" charset="-79"/>
            </a:rPr>
            <a:t>ממוצע לפי שנה</a:t>
          </a:r>
          <a:endParaRPr lang="en-US" sz="2800">
            <a:solidFill>
              <a:srgbClr val="00B050"/>
            </a:solidFill>
            <a:effectLst>
              <a:reflection blurRad="6350" stA="55000" endA="300" endPos="45500" dir="5400000" sy="-100000" algn="bl" rotWithShape="0"/>
            </a:effectLst>
            <a:latin typeface="Almoni DL AAA" panose="020B0500000000020004" pitchFamily="34" charset="-79"/>
            <a:cs typeface="Almoni DL AAA" panose="020B0500000000020004" pitchFamily="34" charset="-79"/>
          </a:endParaRPr>
        </a:p>
      </xdr:txBody>
    </xdr:sp>
    <xdr:clientData/>
  </xdr:twoCellAnchor>
  <xdr:twoCellAnchor editAs="oneCell">
    <xdr:from>
      <xdr:col>12</xdr:col>
      <xdr:colOff>1458784</xdr:colOff>
      <xdr:row>19</xdr:row>
      <xdr:rowOff>167382</xdr:rowOff>
    </xdr:from>
    <xdr:to>
      <xdr:col>15</xdr:col>
      <xdr:colOff>718752</xdr:colOff>
      <xdr:row>33</xdr:row>
      <xdr:rowOff>150560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73C395B-E8EB-9058-3997-CDE26BA30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147997464" y="6826301"/>
          <a:ext cx="4254157" cy="4788583"/>
        </a:xfrm>
        <a:prstGeom prst="rect">
          <a:avLst/>
        </a:prstGeom>
      </xdr:spPr>
    </xdr:pic>
    <xdr:clientData/>
  </xdr:twoCellAnchor>
  <xdr:twoCellAnchor>
    <xdr:from>
      <xdr:col>15</xdr:col>
      <xdr:colOff>1218514</xdr:colOff>
      <xdr:row>20</xdr:row>
      <xdr:rowOff>274594</xdr:rowOff>
    </xdr:from>
    <xdr:to>
      <xdr:col>18</xdr:col>
      <xdr:colOff>1697339</xdr:colOff>
      <xdr:row>32</xdr:row>
      <xdr:rowOff>68649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63CC6092-C234-FD1F-D324-061B629E5433}"/>
            </a:ext>
          </a:extLst>
        </xdr:cNvPr>
        <xdr:cNvSpPr txBox="1"/>
      </xdr:nvSpPr>
      <xdr:spPr>
        <a:xfrm>
          <a:off x="33141664283" y="7276756"/>
          <a:ext cx="5833419" cy="39129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1"/>
          <a:r>
            <a:rPr lang="he-IL" sz="4400" baseline="0">
              <a:solidFill>
                <a:srgbClr val="4476A1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Almoni DL AAA" panose="020B0500000000020004" pitchFamily="34" charset="-79"/>
              <a:cs typeface="Almoni DL AAA" panose="020B0500000000020004" pitchFamily="34" charset="-79"/>
            </a:rPr>
            <a:t>רוצים להיות מומחי אקסל?</a:t>
          </a:r>
        </a:p>
        <a:p>
          <a:pPr algn="ctr" rtl="1"/>
          <a:r>
            <a:rPr lang="he-IL" sz="4400" baseline="0">
              <a:solidFill>
                <a:srgbClr val="4476A1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Almoni DL AAA" panose="020B0500000000020004" pitchFamily="34" charset="-79"/>
              <a:cs typeface="Almoni DL AAA" panose="020B0500000000020004" pitchFamily="34" charset="-79"/>
            </a:rPr>
            <a:t>קורס מלא שיביא אתכם מאפס ידע לשליטה מלאה ביישומים הפיננסים והעסקיים של גיליון אקסל</a:t>
          </a:r>
        </a:p>
        <a:p>
          <a:pPr algn="ctr" rtl="1"/>
          <a:r>
            <a:rPr lang="he-IL" sz="4400" baseline="0">
              <a:solidFill>
                <a:srgbClr val="4476A1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Almoni DL AAA" panose="020B0500000000020004" pitchFamily="34" charset="-79"/>
              <a:cs typeface="Almoni DL AAA" panose="020B0500000000020004" pitchFamily="34" charset="-79"/>
            </a:rPr>
            <a:t>צרו קשר לפרטים נוספים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0AC1699-3EE6-EE4E-807F-CF22905C2C0F}" name="Grades" displayName="Grades" ref="B2:G19" totalsRowShown="0" headerRowDxfId="2" dataDxfId="3">
  <autoFilter ref="B2:G19" xr:uid="{40AC1699-3EE6-EE4E-807F-CF22905C2C0F}"/>
  <tableColumns count="6">
    <tableColumn id="1" xr3:uid="{DE439B9D-9375-6842-9EED-3BAC3C1C448B}" name="שם קורס" dataDxfId="7"/>
    <tableColumn id="2" xr3:uid="{FE7A3D47-D519-414F-BA80-F3A24A4FF952}" name="נ.ז." dataDxfId="6"/>
    <tableColumn id="3" xr3:uid="{0102B689-A97A-9646-9D29-F9918492D065}" name="ציון" dataDxfId="5"/>
    <tableColumn id="4" xr3:uid="{46E2D2EC-7F10-1541-B7D8-5D33EA945485}" name="קטגוריה" dataDxfId="4"/>
    <tableColumn id="5" xr3:uid="{756388ED-248F-3143-929A-81419974EC50}" name="שנה" dataDxfId="1"/>
    <tableColumn id="6" xr3:uid="{0CAEA37F-F9D3-904F-80F9-E73E40F928A5}" name="ציון מתוקן" dataDxfId="0">
      <calculatedColumnFormula>Grades[[#This Row],[ציון]]*Grades[[#This Row],[נ.ז.]]</calculatedColumnFormula>
    </tableColumn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86283-8C6E-E74B-81C8-AEB670B71714}">
  <dimension ref="B2:P19"/>
  <sheetViews>
    <sheetView showGridLines="0" rightToLeft="1" tabSelected="1" topLeftCell="H1" zoomScale="87" workbookViewId="0">
      <selection activeCell="D22" sqref="D22"/>
    </sheetView>
  </sheetViews>
  <sheetFormatPr baseColWidth="10" defaultColWidth="17.77734375" defaultRowHeight="27"/>
  <cols>
    <col min="1" max="1" width="17.77734375" style="1"/>
    <col min="2" max="2" width="21.33203125" style="1" bestFit="1" customWidth="1"/>
    <col min="3" max="12" width="17.77734375" style="1"/>
    <col min="13" max="17" width="14.5546875" style="1" customWidth="1"/>
    <col min="18" max="16384" width="17.77734375" style="1"/>
  </cols>
  <sheetData>
    <row r="2" spans="2:16" ht="28" thickBot="1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32</v>
      </c>
    </row>
    <row r="3" spans="2:16" ht="28" thickBot="1">
      <c r="B3" s="1" t="s">
        <v>5</v>
      </c>
      <c r="C3" s="1">
        <v>5</v>
      </c>
      <c r="D3" s="1">
        <v>85</v>
      </c>
      <c r="E3" s="1" t="s">
        <v>21</v>
      </c>
      <c r="F3" s="1" t="s">
        <v>26</v>
      </c>
      <c r="G3" s="5">
        <f>Grades[[#This Row],[ציון]]*Grades[[#This Row],[נ.ז.]]</f>
        <v>425</v>
      </c>
      <c r="J3" s="7" t="s">
        <v>29</v>
      </c>
      <c r="K3" s="8">
        <f>SUM(Grades[ציון מתוקן])/SUM(Grades[נ.ז.])</f>
        <v>87.813559322033896</v>
      </c>
    </row>
    <row r="4" spans="2:16" ht="28" thickBot="1">
      <c r="B4" s="1" t="s">
        <v>6</v>
      </c>
      <c r="C4" s="1">
        <v>4</v>
      </c>
      <c r="D4" s="1">
        <v>95</v>
      </c>
      <c r="E4" s="1" t="s">
        <v>21</v>
      </c>
      <c r="F4" s="1" t="s">
        <v>26</v>
      </c>
      <c r="G4" s="5">
        <f>Grades[[#This Row],[ציון]]*Grades[[#This Row],[נ.ז.]]</f>
        <v>380</v>
      </c>
    </row>
    <row r="5" spans="2:16" ht="28" thickBot="1">
      <c r="B5" s="1" t="s">
        <v>11</v>
      </c>
      <c r="C5" s="1">
        <v>3</v>
      </c>
      <c r="D5" s="1">
        <v>90</v>
      </c>
      <c r="E5" s="1" t="s">
        <v>22</v>
      </c>
      <c r="F5" s="1" t="s">
        <v>26</v>
      </c>
      <c r="G5" s="5">
        <f>Grades[[#This Row],[ציון]]*Grades[[#This Row],[נ.ז.]]</f>
        <v>270</v>
      </c>
      <c r="J5" s="15"/>
      <c r="P5" s="16">
        <f>K3</f>
        <v>87.813559322033896</v>
      </c>
    </row>
    <row r="6" spans="2:16">
      <c r="B6" s="1" t="s">
        <v>13</v>
      </c>
      <c r="C6" s="1">
        <v>2</v>
      </c>
      <c r="D6" s="1">
        <v>100</v>
      </c>
      <c r="E6" s="1" t="s">
        <v>23</v>
      </c>
      <c r="F6" s="1" t="s">
        <v>26</v>
      </c>
      <c r="G6" s="5">
        <f>Grades[[#This Row],[ציון]]*Grades[[#This Row],[נ.ז.]]</f>
        <v>200</v>
      </c>
      <c r="J6" s="9" t="s">
        <v>26</v>
      </c>
      <c r="K6" s="12">
        <f>SUMIF(Grades[שנה],J6,Grades[ציון מתוקן])/SUMIF(Grades[שנה],J6,Grades[נ.ז.])</f>
        <v>94.038461538461533</v>
      </c>
      <c r="N6" s="20">
        <v>60</v>
      </c>
      <c r="O6" s="17">
        <f>N6</f>
        <v>60</v>
      </c>
      <c r="P6" s="3">
        <f t="dataTable" ref="P6:P14" dt2D="0" dtr="0" r1="D18"/>
        <v>86.644067796610173</v>
      </c>
    </row>
    <row r="7" spans="2:16">
      <c r="B7" s="1" t="s">
        <v>14</v>
      </c>
      <c r="C7" s="1">
        <v>3</v>
      </c>
      <c r="D7" s="1">
        <v>100</v>
      </c>
      <c r="E7" s="1" t="s">
        <v>24</v>
      </c>
      <c r="F7" s="1" t="s">
        <v>26</v>
      </c>
      <c r="G7" s="5">
        <f>Grades[[#This Row],[ציון]]*Grades[[#This Row],[נ.ז.]]</f>
        <v>300</v>
      </c>
      <c r="J7" s="10" t="s">
        <v>27</v>
      </c>
      <c r="K7" s="13">
        <f>SUMIF(Grades[שנה],J7,Grades[ציון מתוקן])/SUMIF(Grades[שנה],J7,Grades[נ.ז.])</f>
        <v>83.05263157894737</v>
      </c>
      <c r="N7" s="20">
        <v>5</v>
      </c>
      <c r="O7" s="18">
        <f>O6+$N$7</f>
        <v>65</v>
      </c>
      <c r="P7" s="3">
        <v>86.898305084745758</v>
      </c>
    </row>
    <row r="8" spans="2:16" ht="28" thickBot="1">
      <c r="B8" s="1" t="s">
        <v>15</v>
      </c>
      <c r="C8" s="1">
        <v>3</v>
      </c>
      <c r="D8" s="1">
        <v>100</v>
      </c>
      <c r="E8" s="1" t="s">
        <v>24</v>
      </c>
      <c r="F8" s="1" t="s">
        <v>26</v>
      </c>
      <c r="G8" s="5">
        <f>Grades[[#This Row],[ציון]]*Grades[[#This Row],[נ.ז.]]</f>
        <v>300</v>
      </c>
      <c r="J8" s="11" t="s">
        <v>28</v>
      </c>
      <c r="K8" s="14">
        <f>SUMIF(Grades[שנה],J8,Grades[ציון מתוקן])/SUMIF(Grades[שנה],J8,Grades[נ.ז.])</f>
        <v>82.714285714285708</v>
      </c>
      <c r="O8" s="18">
        <f>O7+$N$7</f>
        <v>70</v>
      </c>
      <c r="P8" s="3">
        <v>87.152542372881356</v>
      </c>
    </row>
    <row r="9" spans="2:16">
      <c r="B9" s="1" t="s">
        <v>16</v>
      </c>
      <c r="C9" s="1">
        <v>3</v>
      </c>
      <c r="D9" s="1">
        <v>95</v>
      </c>
      <c r="E9" s="1" t="s">
        <v>25</v>
      </c>
      <c r="F9" s="1" t="s">
        <v>26</v>
      </c>
      <c r="G9" s="5">
        <f>Grades[[#This Row],[ציון]]*Grades[[#This Row],[נ.ז.]]</f>
        <v>285</v>
      </c>
      <c r="O9" s="18">
        <f>O8+$N$7</f>
        <v>75</v>
      </c>
      <c r="P9" s="3">
        <v>87.406779661016955</v>
      </c>
    </row>
    <row r="10" spans="2:16">
      <c r="B10" s="1" t="s">
        <v>17</v>
      </c>
      <c r="C10" s="1">
        <v>3</v>
      </c>
      <c r="D10" s="1">
        <v>95</v>
      </c>
      <c r="E10" s="1" t="s">
        <v>25</v>
      </c>
      <c r="F10" s="1" t="s">
        <v>26</v>
      </c>
      <c r="G10" s="5">
        <f>Grades[[#This Row],[ציון]]*Grades[[#This Row],[נ.ז.]]</f>
        <v>285</v>
      </c>
      <c r="O10" s="18">
        <f>O9+$N$7</f>
        <v>80</v>
      </c>
      <c r="P10" s="3">
        <v>87.66101694915254</v>
      </c>
    </row>
    <row r="11" spans="2:16">
      <c r="B11" s="1" t="s">
        <v>7</v>
      </c>
      <c r="C11" s="1">
        <v>4</v>
      </c>
      <c r="D11" s="1">
        <v>86</v>
      </c>
      <c r="E11" s="1" t="s">
        <v>21</v>
      </c>
      <c r="F11" s="1" t="s">
        <v>27</v>
      </c>
      <c r="G11" s="5">
        <f>Grades[[#This Row],[ציון]]*Grades[[#This Row],[נ.ז.]]</f>
        <v>344</v>
      </c>
      <c r="O11" s="18">
        <f>O10+$N$7</f>
        <v>85</v>
      </c>
      <c r="P11" s="3">
        <v>87.915254237288138</v>
      </c>
    </row>
    <row r="12" spans="2:16">
      <c r="B12" s="1" t="s">
        <v>8</v>
      </c>
      <c r="C12" s="1">
        <v>4</v>
      </c>
      <c r="D12" s="1">
        <v>79</v>
      </c>
      <c r="E12" s="1" t="s">
        <v>21</v>
      </c>
      <c r="F12" s="1" t="s">
        <v>27</v>
      </c>
      <c r="G12" s="5">
        <f>Grades[[#This Row],[ציון]]*Grades[[#This Row],[נ.ז.]]</f>
        <v>316</v>
      </c>
      <c r="O12" s="18">
        <f>O11+$N$7</f>
        <v>90</v>
      </c>
      <c r="P12" s="3">
        <v>88.169491525423723</v>
      </c>
    </row>
    <row r="13" spans="2:16">
      <c r="B13" s="1" t="s">
        <v>9</v>
      </c>
      <c r="C13" s="1">
        <v>4</v>
      </c>
      <c r="D13" s="1">
        <v>92</v>
      </c>
      <c r="E13" s="1" t="s">
        <v>21</v>
      </c>
      <c r="F13" s="1" t="s">
        <v>27</v>
      </c>
      <c r="G13" s="5">
        <f>Grades[[#This Row],[ציון]]*Grades[[#This Row],[נ.ז.]]</f>
        <v>368</v>
      </c>
      <c r="O13" s="18">
        <f>O12+$N$7</f>
        <v>95</v>
      </c>
      <c r="P13" s="3">
        <v>88.423728813559322</v>
      </c>
    </row>
    <row r="14" spans="2:16" ht="28" thickBot="1">
      <c r="B14" s="1" t="s">
        <v>10</v>
      </c>
      <c r="C14" s="1">
        <v>4</v>
      </c>
      <c r="D14" s="1">
        <v>73</v>
      </c>
      <c r="E14" s="1" t="s">
        <v>21</v>
      </c>
      <c r="F14" s="1" t="s">
        <v>27</v>
      </c>
      <c r="G14" s="5">
        <f>Grades[[#This Row],[ציון]]*Grades[[#This Row],[נ.ז.]]</f>
        <v>292</v>
      </c>
      <c r="O14" s="19">
        <f>O13+$N$7</f>
        <v>100</v>
      </c>
      <c r="P14" s="3">
        <v>88.677966101694921</v>
      </c>
    </row>
    <row r="15" spans="2:16">
      <c r="B15" s="1" t="s">
        <v>12</v>
      </c>
      <c r="C15" s="1">
        <v>3</v>
      </c>
      <c r="D15" s="1">
        <v>86</v>
      </c>
      <c r="E15" s="1" t="s">
        <v>22</v>
      </c>
      <c r="F15" s="1" t="s">
        <v>27</v>
      </c>
      <c r="G15" s="5">
        <f>Grades[[#This Row],[ציון]]*Grades[[#This Row],[נ.ז.]]</f>
        <v>258</v>
      </c>
    </row>
    <row r="16" spans="2:16">
      <c r="B16" s="1" t="s">
        <v>18</v>
      </c>
      <c r="C16" s="1">
        <v>4</v>
      </c>
      <c r="D16" s="1">
        <v>75</v>
      </c>
      <c r="E16" s="1" t="s">
        <v>22</v>
      </c>
      <c r="F16" s="1" t="s">
        <v>28</v>
      </c>
      <c r="G16" s="5">
        <f>Grades[[#This Row],[ציון]]*Grades[[#This Row],[נ.ז.]]</f>
        <v>300</v>
      </c>
    </row>
    <row r="17" spans="2:7" ht="28" thickBot="1">
      <c r="B17" s="1" t="s">
        <v>19</v>
      </c>
      <c r="C17" s="1">
        <v>3</v>
      </c>
      <c r="D17" s="1">
        <v>83</v>
      </c>
      <c r="E17" s="1" t="s">
        <v>22</v>
      </c>
      <c r="F17" s="1" t="s">
        <v>28</v>
      </c>
      <c r="G17" s="5">
        <f>Grades[[#This Row],[ציון]]*Grades[[#This Row],[נ.ז.]]</f>
        <v>249</v>
      </c>
    </row>
    <row r="18" spans="2:7" ht="28" thickBot="1">
      <c r="B18" s="1" t="s">
        <v>20</v>
      </c>
      <c r="C18" s="1">
        <v>3</v>
      </c>
      <c r="D18" s="2">
        <v>83</v>
      </c>
      <c r="E18" s="1" t="s">
        <v>22</v>
      </c>
      <c r="F18" s="1" t="s">
        <v>28</v>
      </c>
      <c r="G18" s="5">
        <f>Grades[[#This Row],[ציון]]*Grades[[#This Row],[נ.ז.]]</f>
        <v>249</v>
      </c>
    </row>
    <row r="19" spans="2:7">
      <c r="B19" s="1" t="s">
        <v>31</v>
      </c>
      <c r="C19" s="1">
        <v>4</v>
      </c>
      <c r="D19" s="1">
        <v>90</v>
      </c>
      <c r="E19" s="1" t="s">
        <v>30</v>
      </c>
      <c r="F19" s="1" t="s">
        <v>28</v>
      </c>
      <c r="G19" s="6">
        <f>Grades[[#This Row],[ציון]]*Grades[[#This Row],[נ.ז.]]</f>
        <v>360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2023-11-24T07:51:34Z</dcterms:created>
  <dcterms:modified xsi:type="dcterms:W3CDTF">2023-12-06T09:58:59Z</dcterms:modified>
</cp:coreProperties>
</file>